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<sst xmlns="http://schemas.openxmlformats.org/spreadsheetml/2006/main" count="81" uniqueCount="77">
  <si>
    <t>NOVEMBER 2, 2004 GENERAL ELECTION</t>
  </si>
  <si>
    <t>VOTE-BY-MAIL BY COUNTY</t>
  </si>
  <si>
    <t>COUNTY</t>
  </si>
  <si>
    <t>MAIL</t>
  </si>
  <si>
    <t>BALLOT</t>
  </si>
  <si>
    <t>REQUEST</t>
  </si>
  <si>
    <t>PRECINCT</t>
  </si>
  <si>
    <t>TOTAL</t>
  </si>
  <si>
    <t>AV</t>
  </si>
  <si>
    <t>AVS</t>
  </si>
  <si>
    <t>RETURNED</t>
  </si>
  <si>
    <t>SECOND</t>
  </si>
  <si>
    <t>COUNTER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</si>
  <si>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</si>
  <si>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</si>
  <si>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</si>
  <si>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</si>
  <si>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</si>
  <si>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</si>
  <si>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</si>
  <si>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</si>
  <si>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</si>
  <si>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</si>
  <si>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</si>
  <si>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</si>
  <si>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</si>
  <si>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</si>
  <si>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</si>
  <si>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</si>
  <si>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</si>
  <si>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</si>
  <si>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</si>
  <si>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</si>
  <si>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</si>
  <si>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</si>
  <si>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</si>
  <si>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</si>
  <si>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</si>
  <si>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</si>
  <si>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</si>
  <si>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</si>
  <si>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</si>
  <si>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</si>
  <si>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</si>
  <si>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</si>
  <si>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</si>
  <si>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</si>
  <si>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</si>
  <si>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</si>
  <si>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</si>
  <si>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</si>
  <si>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</si>
  <si>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</si>
  <si>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</si>
  <si>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</si>
  <si>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</si>
  <si>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</si>
  <si>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</si>
  <si>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</si>
  <si>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</si>
  <si>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</si>
  <si>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</si>
  <si>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</si>
  <si>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</si>
  <si>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</si>
  <si>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</si>
  <si>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</si>
  <si>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</si>
  <si>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</si>
  <si>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</si>
  <si>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</si>
  <si>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</si>
  <si>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</si>
  <si>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</si>
  <si>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MILITARY*</t>
  </si>
  <si>
    <t>OVERSEAS*</t>
  </si>
  <si>
    <t>*Combined Military and Overseas statistics are included in the Military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</si>
</sst>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1" fontId="2" fillId="2" borderId="7" xfId="0" applyNumberFormat="1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41" fontId="2" fillId="2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vertical="center"/>
    </xf>
    <xf numFmtId="10" fontId="2" fillId="2" borderId="9" xfId="0" applyNumberFormat="1" applyFont="1" applyFill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10" fontId="0" fillId="0" borderId="30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10" fontId="0" fillId="0" borderId="32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37" fontId="0" fillId="0" borderId="20" xfId="0" applyNumberFormat="1" applyFont="1" applyBorder="1" applyAlignment="1">
      <alignment horizontal="center" vertical="center"/>
    </xf>
    <xf numFmtId="37" fontId="0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4.421875" style="0" bestFit="1" customWidth="1"/>
    <col min="2" max="2" width="10.140625" style="0" customWidth="1"/>
    <col min="3" max="3" width="10.28125" style="0" bestFit="1" customWidth="1"/>
    <col min="4" max="8" width="10.140625" style="0" customWidth="1"/>
    <col min="9" max="9" width="10.57421875" style="0" bestFit="1" customWidth="1"/>
    <col min="10" max="10" width="11.57421875" style="0" bestFit="1" customWidth="1"/>
    <col min="11" max="12" width="10.140625" style="0" customWidth="1"/>
  </cols>
  <sheetData>
    <row r="1" spans="1:12" ht="18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13.5" thickBot="1"/>
    <row r="4" spans="1:12" ht="13.5" thickTop="1">
      <c r="A4" s="50" t="s">
        <v>2</v>
      </c>
      <c r="B4" s="17" t="s">
        <v>11</v>
      </c>
      <c r="C4" s="1" t="s">
        <v>12</v>
      </c>
      <c r="D4" s="1" t="s">
        <v>3</v>
      </c>
      <c r="E4" s="1" t="s">
        <v>3</v>
      </c>
      <c r="F4" s="52" t="s">
        <v>74</v>
      </c>
      <c r="G4" s="54" t="s">
        <v>75</v>
      </c>
      <c r="H4" s="6" t="s">
        <v>14</v>
      </c>
      <c r="I4" s="56" t="s">
        <v>7</v>
      </c>
      <c r="J4" s="58" t="s">
        <v>13</v>
      </c>
      <c r="K4" s="2" t="s">
        <v>73</v>
      </c>
      <c r="L4" s="3" t="s">
        <v>10</v>
      </c>
    </row>
    <row r="5" spans="1:12" ht="13.5" thickBot="1">
      <c r="A5" s="51"/>
      <c r="B5" s="15" t="s">
        <v>4</v>
      </c>
      <c r="C5" s="4" t="s">
        <v>4</v>
      </c>
      <c r="D5" s="4" t="s">
        <v>5</v>
      </c>
      <c r="E5" s="4" t="s">
        <v>6</v>
      </c>
      <c r="F5" s="53"/>
      <c r="G5" s="55"/>
      <c r="H5" s="7" t="s">
        <v>8</v>
      </c>
      <c r="I5" s="57"/>
      <c r="J5" s="59"/>
      <c r="K5" s="4" t="s">
        <v>9</v>
      </c>
      <c r="L5" s="5" t="s">
        <v>9</v>
      </c>
    </row>
    <row r="6" spans="1:12" ht="13.5" thickTop="1">
      <c r="A6" s="11" t="s">
        <v>15</v>
      </c>
      <c r="B6" s="28"/>
      <c r="C6" s="29">
        <v>3668</v>
      </c>
      <c r="D6" s="29">
        <v>14888</v>
      </c>
      <c r="E6" s="29">
        <v>13331</v>
      </c>
      <c r="F6" s="29">
        <v>413</v>
      </c>
      <c r="G6" s="29">
        <v>3498</v>
      </c>
      <c r="H6" s="30">
        <v>207710</v>
      </c>
      <c r="I6" s="31">
        <v>244481</v>
      </c>
      <c r="J6" s="32">
        <v>709261</v>
      </c>
      <c r="K6" s="33">
        <f>I6/J6</f>
        <v>0.34469821405660256</v>
      </c>
      <c r="L6" s="34">
        <v>100651</v>
      </c>
    </row>
    <row r="7" spans="1:12" ht="12.75">
      <c r="A7" s="12" t="s">
        <v>16</v>
      </c>
      <c r="B7" s="20"/>
      <c r="C7" s="21"/>
      <c r="D7" s="21"/>
      <c r="E7" s="21">
        <v>824</v>
      </c>
      <c r="F7" s="21">
        <v>2</v>
      </c>
      <c r="G7" s="21">
        <v>1</v>
      </c>
      <c r="H7" s="22"/>
      <c r="I7" s="23">
        <f aca="true" t="shared" si="0" ref="I7:I61">SUM(B7:H7)</f>
        <v>827</v>
      </c>
      <c r="J7" s="24">
        <v>827</v>
      </c>
      <c r="K7" s="25">
        <f>I7/J7</f>
        <v>1</v>
      </c>
      <c r="L7" s="26">
        <v>260</v>
      </c>
    </row>
    <row r="8" spans="1:12" ht="12.75">
      <c r="A8" s="12" t="s">
        <v>17</v>
      </c>
      <c r="B8" s="20"/>
      <c r="C8" s="21"/>
      <c r="D8" s="21"/>
      <c r="E8" s="21"/>
      <c r="F8" s="21"/>
      <c r="G8" s="21"/>
      <c r="H8" s="22">
        <v>5980</v>
      </c>
      <c r="I8" s="23"/>
      <c r="J8" s="35">
        <v>19652</v>
      </c>
      <c r="K8" s="36">
        <f>I8/J8</f>
        <v>0</v>
      </c>
      <c r="L8" s="26"/>
    </row>
    <row r="9" spans="1:12" ht="12.75">
      <c r="A9" s="12" t="s">
        <v>18</v>
      </c>
      <c r="B9" s="20">
        <v>396</v>
      </c>
      <c r="C9" s="21">
        <v>241</v>
      </c>
      <c r="D9" s="21">
        <v>7536</v>
      </c>
      <c r="E9" s="21">
        <v>5686</v>
      </c>
      <c r="F9" s="21">
        <v>303</v>
      </c>
      <c r="G9" s="21">
        <v>196</v>
      </c>
      <c r="H9" s="22">
        <v>34741</v>
      </c>
      <c r="I9" s="23">
        <f t="shared" si="0"/>
        <v>49099</v>
      </c>
      <c r="J9" s="24">
        <v>121396</v>
      </c>
      <c r="K9" s="25">
        <f>I9/J9</f>
        <v>0.4044531945039375</v>
      </c>
      <c r="L9" s="26">
        <v>19006</v>
      </c>
    </row>
    <row r="10" spans="1:12" ht="12.75">
      <c r="A10" s="12" t="s">
        <v>19</v>
      </c>
      <c r="B10" s="20"/>
      <c r="C10" s="21"/>
      <c r="D10" s="21"/>
      <c r="E10" s="21"/>
      <c r="F10" s="21"/>
      <c r="G10" s="21"/>
      <c r="H10" s="22">
        <v>8387</v>
      </c>
      <c r="I10" s="23"/>
      <c r="J10" s="35">
        <v>26600</v>
      </c>
      <c r="K10" s="25"/>
      <c r="L10" s="26"/>
    </row>
    <row r="11" spans="1:12" ht="12.75">
      <c r="A11" s="12" t="s">
        <v>20</v>
      </c>
      <c r="B11" s="20"/>
      <c r="C11" s="21"/>
      <c r="D11" s="21">
        <v>990</v>
      </c>
      <c r="E11" s="21"/>
      <c r="F11" s="21"/>
      <c r="G11" s="21"/>
      <c r="H11" s="22">
        <v>1258</v>
      </c>
      <c r="I11" s="23">
        <f t="shared" si="0"/>
        <v>2248</v>
      </c>
      <c r="J11" s="24">
        <v>8053</v>
      </c>
      <c r="K11" s="25">
        <f>I11/J11</f>
        <v>0.2791506270954924</v>
      </c>
      <c r="L11" s="26">
        <v>893</v>
      </c>
    </row>
    <row r="12" spans="1:12" ht="12.75">
      <c r="A12" s="12" t="s">
        <v>21</v>
      </c>
      <c r="B12" s="20">
        <v>334</v>
      </c>
      <c r="C12" s="21">
        <v>2281</v>
      </c>
      <c r="D12" s="21">
        <v>64140</v>
      </c>
      <c r="E12" s="21">
        <v>13388</v>
      </c>
      <c r="F12" s="21">
        <v>841</v>
      </c>
      <c r="G12" s="21">
        <v>1811</v>
      </c>
      <c r="H12" s="22">
        <v>101480</v>
      </c>
      <c r="I12" s="23">
        <v>184676</v>
      </c>
      <c r="J12" s="24">
        <v>508271</v>
      </c>
      <c r="K12" s="25">
        <f>I12/J12</f>
        <v>0.3633416031998678</v>
      </c>
      <c r="L12" s="26">
        <v>94844</v>
      </c>
    </row>
    <row r="13" spans="1:12" ht="12.75">
      <c r="A13" s="12" t="s">
        <v>22</v>
      </c>
      <c r="B13" s="20"/>
      <c r="C13" s="21"/>
      <c r="D13" s="21"/>
      <c r="E13" s="21"/>
      <c r="F13" s="21"/>
      <c r="G13" s="21"/>
      <c r="H13" s="22"/>
      <c r="I13" s="23">
        <f t="shared" si="0"/>
        <v>0</v>
      </c>
      <c r="J13" s="35">
        <v>12082</v>
      </c>
      <c r="K13" s="25"/>
      <c r="L13" s="26"/>
    </row>
    <row r="14" spans="1:12" ht="12.75">
      <c r="A14" s="12" t="s">
        <v>23</v>
      </c>
      <c r="B14" s="20">
        <v>567</v>
      </c>
      <c r="C14" s="21">
        <v>705</v>
      </c>
      <c r="D14" s="21">
        <v>4326</v>
      </c>
      <c r="E14" s="21">
        <v>7849</v>
      </c>
      <c r="F14" s="21"/>
      <c r="G14" s="21">
        <v>294</v>
      </c>
      <c r="H14" s="22">
        <v>31934</v>
      </c>
      <c r="I14" s="23">
        <v>45237</v>
      </c>
      <c r="J14" s="24">
        <v>105687</v>
      </c>
      <c r="K14" s="25">
        <f>I14/J14</f>
        <v>0.4280280450764995</v>
      </c>
      <c r="L14" s="26">
        <v>22108</v>
      </c>
    </row>
    <row r="15" spans="1:12" ht="12.75">
      <c r="A15" s="12" t="s">
        <v>24</v>
      </c>
      <c r="B15" s="20"/>
      <c r="C15" s="21">
        <v>3589</v>
      </c>
      <c r="D15" s="21">
        <v>22677</v>
      </c>
      <c r="E15" s="21">
        <v>21950</v>
      </c>
      <c r="F15" s="21">
        <v>473</v>
      </c>
      <c r="G15" s="21">
        <v>149</v>
      </c>
      <c r="H15" s="22">
        <v>75332</v>
      </c>
      <c r="I15" s="23">
        <f t="shared" si="0"/>
        <v>124170</v>
      </c>
      <c r="J15" s="35">
        <v>352197</v>
      </c>
      <c r="K15" s="25">
        <f>I15/J15</f>
        <v>0.35255836932171486</v>
      </c>
      <c r="L15" s="26"/>
    </row>
    <row r="16" spans="1:12" ht="12.75">
      <c r="A16" s="12" t="s">
        <v>25</v>
      </c>
      <c r="B16" s="20"/>
      <c r="C16" s="21"/>
      <c r="D16" s="21">
        <v>357</v>
      </c>
      <c r="E16" s="21">
        <v>230</v>
      </c>
      <c r="F16" s="21">
        <v>75</v>
      </c>
      <c r="G16" s="21"/>
      <c r="H16" s="22">
        <v>3861</v>
      </c>
      <c r="I16" s="23">
        <f t="shared" si="0"/>
        <v>4523</v>
      </c>
      <c r="J16" s="35">
        <v>11540</v>
      </c>
      <c r="K16" s="25">
        <f>I16/J16</f>
        <v>0.3919410745233969</v>
      </c>
      <c r="L16" s="26"/>
    </row>
    <row r="17" spans="1:12" ht="12.75">
      <c r="A17" s="12" t="s">
        <v>26</v>
      </c>
      <c r="B17" s="20"/>
      <c r="C17" s="21">
        <v>1437</v>
      </c>
      <c r="D17" s="21">
        <v>2590</v>
      </c>
      <c r="E17" s="21">
        <v>1970</v>
      </c>
      <c r="F17" s="21">
        <v>159</v>
      </c>
      <c r="G17" s="21">
        <v>158</v>
      </c>
      <c r="H17" s="22">
        <v>17095</v>
      </c>
      <c r="I17" s="23">
        <f t="shared" si="0"/>
        <v>23409</v>
      </c>
      <c r="J17" s="24">
        <v>80935</v>
      </c>
      <c r="K17" s="25">
        <f>I17/J17</f>
        <v>0.2892320998331995</v>
      </c>
      <c r="L17" s="26">
        <f>86+95+9004+987+612+632</f>
        <v>11416</v>
      </c>
    </row>
    <row r="18" spans="1:12" ht="12.75">
      <c r="A18" s="12" t="s">
        <v>27</v>
      </c>
      <c r="B18" s="20"/>
      <c r="C18" s="21"/>
      <c r="D18" s="21"/>
      <c r="E18" s="21"/>
      <c r="F18" s="21"/>
      <c r="G18" s="21"/>
      <c r="H18" s="22">
        <v>7498</v>
      </c>
      <c r="I18" s="23"/>
      <c r="J18" s="35">
        <v>52825</v>
      </c>
      <c r="K18" s="25">
        <f>I18/J18</f>
        <v>0</v>
      </c>
      <c r="L18" s="26"/>
    </row>
    <row r="19" spans="1:12" ht="12.75">
      <c r="A19" s="12" t="s">
        <v>28</v>
      </c>
      <c r="B19" s="20"/>
      <c r="C19" s="21"/>
      <c r="D19" s="21"/>
      <c r="E19" s="21"/>
      <c r="F19" s="21"/>
      <c r="G19" s="21"/>
      <c r="H19" s="22"/>
      <c r="I19" s="23">
        <f t="shared" si="0"/>
        <v>0</v>
      </c>
      <c r="J19" s="35">
        <v>10112</v>
      </c>
      <c r="K19" s="25"/>
      <c r="L19" s="26"/>
    </row>
    <row r="20" spans="1:12" ht="12.75">
      <c r="A20" s="12" t="s">
        <v>29</v>
      </c>
      <c r="B20" s="20">
        <v>1387</v>
      </c>
      <c r="C20" s="21">
        <v>1419</v>
      </c>
      <c r="D20" s="21">
        <v>26787</v>
      </c>
      <c r="E20" s="21">
        <v>22662</v>
      </c>
      <c r="F20" s="37">
        <f>376+523</f>
        <v>899</v>
      </c>
      <c r="G20" s="38">
        <v>328</v>
      </c>
      <c r="H20" s="22">
        <v>35678</v>
      </c>
      <c r="I20" s="23">
        <f t="shared" si="0"/>
        <v>89160</v>
      </c>
      <c r="J20" s="24">
        <v>297189</v>
      </c>
      <c r="K20" s="25">
        <f>I20/J20</f>
        <v>0.3000111040449007</v>
      </c>
      <c r="L20" s="26">
        <v>32334</v>
      </c>
    </row>
    <row r="21" spans="1:12" ht="12.75">
      <c r="A21" s="12" t="s">
        <v>30</v>
      </c>
      <c r="B21" s="20"/>
      <c r="C21" s="21"/>
      <c r="D21" s="21"/>
      <c r="E21" s="21"/>
      <c r="F21" s="21"/>
      <c r="G21" s="21"/>
      <c r="H21" s="22"/>
      <c r="I21" s="23">
        <f t="shared" si="0"/>
        <v>0</v>
      </c>
      <c r="J21" s="35">
        <v>48159</v>
      </c>
      <c r="K21" s="25"/>
      <c r="L21" s="26"/>
    </row>
    <row r="22" spans="1:12" ht="12.75">
      <c r="A22" s="12" t="s">
        <v>31</v>
      </c>
      <c r="B22" s="20"/>
      <c r="C22" s="21"/>
      <c r="D22" s="21"/>
      <c r="E22" s="21"/>
      <c r="F22" s="21"/>
      <c r="G22" s="21"/>
      <c r="H22" s="22">
        <v>7879</v>
      </c>
      <c r="I22" s="23"/>
      <c r="J22" s="35">
        <v>31411</v>
      </c>
      <c r="K22" s="25">
        <f>I22/J22</f>
        <v>0</v>
      </c>
      <c r="L22" s="26"/>
    </row>
    <row r="23" spans="1:12" ht="12.75">
      <c r="A23" s="12" t="s">
        <v>32</v>
      </c>
      <c r="B23" s="20">
        <v>53</v>
      </c>
      <c r="C23" s="21"/>
      <c r="D23" s="21">
        <v>302</v>
      </c>
      <c r="E23" s="21">
        <v>1834</v>
      </c>
      <c r="F23" s="21">
        <v>102</v>
      </c>
      <c r="G23" s="21">
        <v>8</v>
      </c>
      <c r="H23" s="22">
        <v>4040</v>
      </c>
      <c r="I23" s="23">
        <f t="shared" si="0"/>
        <v>6339</v>
      </c>
      <c r="J23" s="24">
        <v>14838</v>
      </c>
      <c r="K23" s="25">
        <f aca="true" t="shared" si="1" ref="K23:K43">I23/J23</f>
        <v>0.42721391023048927</v>
      </c>
      <c r="L23" s="26">
        <v>2983</v>
      </c>
    </row>
    <row r="24" spans="1:12" ht="12.75">
      <c r="A24" s="12" t="s">
        <v>33</v>
      </c>
      <c r="B24" s="20">
        <v>6818</v>
      </c>
      <c r="C24" s="21">
        <v>7289</v>
      </c>
      <c r="D24" s="21">
        <v>513197</v>
      </c>
      <c r="E24" s="21">
        <v>8953</v>
      </c>
      <c r="F24" s="21">
        <v>11824</v>
      </c>
      <c r="G24" s="21">
        <v>4916</v>
      </c>
      <c r="H24" s="22">
        <v>204290</v>
      </c>
      <c r="I24" s="23">
        <f t="shared" si="0"/>
        <v>757287</v>
      </c>
      <c r="J24" s="24">
        <v>3901106</v>
      </c>
      <c r="K24" s="25">
        <f t="shared" si="1"/>
        <v>0.19412110309230254</v>
      </c>
      <c r="L24" s="26">
        <v>407699</v>
      </c>
    </row>
    <row r="25" spans="1:12" ht="12.75">
      <c r="A25" s="12" t="s">
        <v>34</v>
      </c>
      <c r="B25" s="20"/>
      <c r="C25" s="21">
        <v>115</v>
      </c>
      <c r="D25" s="21">
        <v>1927</v>
      </c>
      <c r="E25" s="21">
        <v>2101</v>
      </c>
      <c r="F25" s="47">
        <v>194</v>
      </c>
      <c r="G25" s="48"/>
      <c r="H25" s="22">
        <v>17727</v>
      </c>
      <c r="I25" s="23">
        <f t="shared" si="0"/>
        <v>22064</v>
      </c>
      <c r="J25" s="24">
        <v>49333</v>
      </c>
      <c r="K25" s="25">
        <f t="shared" si="1"/>
        <v>0.4472462651774674</v>
      </c>
      <c r="L25" s="26">
        <v>4375</v>
      </c>
    </row>
    <row r="26" spans="1:12" ht="12.75">
      <c r="A26" s="12" t="s">
        <v>35</v>
      </c>
      <c r="B26" s="20">
        <v>788</v>
      </c>
      <c r="C26" s="21">
        <v>3138</v>
      </c>
      <c r="D26" s="21">
        <v>4797</v>
      </c>
      <c r="E26" s="21">
        <v>2012</v>
      </c>
      <c r="F26" s="21">
        <f>764+68</f>
        <v>832</v>
      </c>
      <c r="G26" s="21">
        <v>538</v>
      </c>
      <c r="H26" s="22">
        <v>64488</v>
      </c>
      <c r="I26" s="23">
        <f>SUM(B26:H26)</f>
        <v>76593</v>
      </c>
      <c r="J26" s="24">
        <v>152658</v>
      </c>
      <c r="K26" s="25">
        <f t="shared" si="1"/>
        <v>0.5017293558149589</v>
      </c>
      <c r="L26" s="26">
        <v>30053</v>
      </c>
    </row>
    <row r="27" spans="1:12" ht="12.75">
      <c r="A27" s="12" t="s">
        <v>36</v>
      </c>
      <c r="B27" s="20">
        <v>49</v>
      </c>
      <c r="C27" s="21"/>
      <c r="D27" s="21">
        <v>3893</v>
      </c>
      <c r="E27" s="21">
        <v>882</v>
      </c>
      <c r="F27" s="21"/>
      <c r="G27" s="21">
        <v>5</v>
      </c>
      <c r="H27" s="22"/>
      <c r="I27" s="23">
        <f t="shared" si="0"/>
        <v>4829</v>
      </c>
      <c r="J27" s="24">
        <v>11235</v>
      </c>
      <c r="K27" s="25">
        <f t="shared" si="1"/>
        <v>0.4298175344904317</v>
      </c>
      <c r="L27" s="26">
        <v>1710</v>
      </c>
    </row>
    <row r="28" spans="1:12" ht="12.75">
      <c r="A28" s="12" t="s">
        <v>37</v>
      </c>
      <c r="B28" s="20"/>
      <c r="C28" s="21"/>
      <c r="D28" s="21"/>
      <c r="E28" s="21"/>
      <c r="F28" s="21"/>
      <c r="G28" s="21"/>
      <c r="H28" s="22">
        <v>7996</v>
      </c>
      <c r="I28" s="23"/>
      <c r="J28" s="35">
        <v>48761</v>
      </c>
      <c r="K28" s="25">
        <f t="shared" si="1"/>
        <v>0</v>
      </c>
      <c r="L28" s="26"/>
    </row>
    <row r="29" spans="1:12" ht="12.75">
      <c r="A29" s="12" t="s">
        <v>38</v>
      </c>
      <c r="B29" s="20"/>
      <c r="C29" s="21"/>
      <c r="D29" s="21"/>
      <c r="E29" s="21"/>
      <c r="F29" s="21"/>
      <c r="G29" s="21"/>
      <c r="H29" s="22"/>
      <c r="I29" s="23">
        <f t="shared" si="0"/>
        <v>0</v>
      </c>
      <c r="J29" s="35">
        <v>92967</v>
      </c>
      <c r="K29" s="25"/>
      <c r="L29" s="26"/>
    </row>
    <row r="30" spans="1:12" ht="12.75">
      <c r="A30" s="12" t="s">
        <v>39</v>
      </c>
      <c r="B30" s="20"/>
      <c r="C30" s="21"/>
      <c r="D30" s="21"/>
      <c r="E30" s="21"/>
      <c r="F30" s="21"/>
      <c r="G30" s="21"/>
      <c r="H30" s="22"/>
      <c r="I30" s="23">
        <f t="shared" si="0"/>
        <v>0</v>
      </c>
      <c r="J30" s="35">
        <v>5311</v>
      </c>
      <c r="K30" s="25"/>
      <c r="L30" s="26"/>
    </row>
    <row r="31" spans="1:12" ht="12.75">
      <c r="A31" s="12" t="s">
        <v>40</v>
      </c>
      <c r="B31" s="20"/>
      <c r="C31" s="21"/>
      <c r="D31" s="21"/>
      <c r="E31" s="21"/>
      <c r="F31" s="21"/>
      <c r="G31" s="21"/>
      <c r="H31" s="22"/>
      <c r="I31" s="23">
        <f t="shared" si="0"/>
        <v>0</v>
      </c>
      <c r="J31" s="35">
        <v>6395</v>
      </c>
      <c r="K31" s="25"/>
      <c r="L31" s="26"/>
    </row>
    <row r="32" spans="1:12" ht="12.75">
      <c r="A32" s="12" t="s">
        <v>41</v>
      </c>
      <c r="B32" s="20"/>
      <c r="C32" s="21">
        <v>1271</v>
      </c>
      <c r="D32" s="21">
        <v>2631</v>
      </c>
      <c r="E32" s="21">
        <v>7515</v>
      </c>
      <c r="F32" s="47">
        <v>1016</v>
      </c>
      <c r="G32" s="48"/>
      <c r="H32" s="22">
        <v>65578</v>
      </c>
      <c r="I32" s="23">
        <f t="shared" si="0"/>
        <v>78011</v>
      </c>
      <c r="J32" s="24">
        <v>155985</v>
      </c>
      <c r="K32" s="25">
        <f t="shared" si="1"/>
        <v>0.5001186011475462</v>
      </c>
      <c r="L32" s="26"/>
    </row>
    <row r="33" spans="1:12" ht="12.75">
      <c r="A33" s="12" t="s">
        <v>42</v>
      </c>
      <c r="B33" s="20"/>
      <c r="C33" s="21"/>
      <c r="D33" s="21"/>
      <c r="E33" s="21"/>
      <c r="F33" s="21"/>
      <c r="G33" s="21"/>
      <c r="H33" s="22">
        <v>12350</v>
      </c>
      <c r="I33" s="23"/>
      <c r="J33" s="35">
        <v>66100</v>
      </c>
      <c r="K33" s="25">
        <f t="shared" si="1"/>
        <v>0</v>
      </c>
      <c r="L33" s="26"/>
    </row>
    <row r="34" spans="1:12" ht="12.75">
      <c r="A34" s="12" t="s">
        <v>43</v>
      </c>
      <c r="B34" s="20"/>
      <c r="C34" s="21"/>
      <c r="D34" s="21"/>
      <c r="E34" s="21"/>
      <c r="F34" s="21"/>
      <c r="G34" s="21"/>
      <c r="H34" s="22">
        <v>16624</v>
      </c>
      <c r="I34" s="23"/>
      <c r="J34" s="35">
        <v>62706</v>
      </c>
      <c r="K34" s="25">
        <f t="shared" si="1"/>
        <v>0</v>
      </c>
      <c r="L34" s="26"/>
    </row>
    <row r="35" spans="1:12" ht="12.75">
      <c r="A35" s="12" t="s">
        <v>44</v>
      </c>
      <c r="B35" s="20">
        <v>1680</v>
      </c>
      <c r="C35" s="21">
        <v>1828</v>
      </c>
      <c r="D35" s="21">
        <f>19011+630+124464</f>
        <v>144105</v>
      </c>
      <c r="E35" s="21">
        <v>16654</v>
      </c>
      <c r="F35" s="47">
        <f>159+3809</f>
        <v>3968</v>
      </c>
      <c r="G35" s="48"/>
      <c r="H35" s="22">
        <v>320068</v>
      </c>
      <c r="I35" s="23">
        <f t="shared" si="0"/>
        <v>488303</v>
      </c>
      <c r="J35" s="24">
        <v>1495824</v>
      </c>
      <c r="K35" s="25">
        <f t="shared" si="1"/>
        <v>0.3264441538576731</v>
      </c>
      <c r="L35" s="26">
        <v>73698</v>
      </c>
    </row>
    <row r="36" spans="1:12" ht="12.75">
      <c r="A36" s="12" t="s">
        <v>45</v>
      </c>
      <c r="B36" s="20">
        <v>272</v>
      </c>
      <c r="C36" s="21">
        <v>2349</v>
      </c>
      <c r="D36" s="21">
        <v>14200</v>
      </c>
      <c r="E36" s="21">
        <v>8839</v>
      </c>
      <c r="F36" s="21">
        <v>472</v>
      </c>
      <c r="G36" s="21">
        <v>132</v>
      </c>
      <c r="H36" s="22">
        <v>48325</v>
      </c>
      <c r="I36" s="23">
        <f t="shared" si="0"/>
        <v>74589</v>
      </c>
      <c r="J36" s="24">
        <v>182110</v>
      </c>
      <c r="K36" s="25">
        <f t="shared" si="1"/>
        <v>0.40958212069628247</v>
      </c>
      <c r="L36" s="26">
        <v>23398</v>
      </c>
    </row>
    <row r="37" spans="1:12" ht="12.75">
      <c r="A37" s="12" t="s">
        <v>46</v>
      </c>
      <c r="B37" s="20"/>
      <c r="C37" s="21">
        <v>81</v>
      </c>
      <c r="D37" s="21">
        <v>1578</v>
      </c>
      <c r="E37" s="21">
        <v>428</v>
      </c>
      <c r="F37" s="21">
        <v>90</v>
      </c>
      <c r="G37" s="21">
        <v>73</v>
      </c>
      <c r="H37" s="22">
        <v>3739</v>
      </c>
      <c r="I37" s="23">
        <f t="shared" si="0"/>
        <v>5989</v>
      </c>
      <c r="J37" s="24">
        <v>14190</v>
      </c>
      <c r="K37" s="25">
        <f t="shared" si="1"/>
        <v>0.4220577871740662</v>
      </c>
      <c r="L37" s="26">
        <v>2260</v>
      </c>
    </row>
    <row r="38" spans="1:12" ht="12.75">
      <c r="A38" s="12" t="s">
        <v>47</v>
      </c>
      <c r="B38" s="20">
        <v>6042</v>
      </c>
      <c r="C38" s="21">
        <f>250+2083</f>
        <v>2333</v>
      </c>
      <c r="D38" s="21">
        <f>10572+76299</f>
        <v>86871</v>
      </c>
      <c r="E38" s="21">
        <v>30782</v>
      </c>
      <c r="F38" s="21">
        <v>2938</v>
      </c>
      <c r="G38" s="21">
        <v>265</v>
      </c>
      <c r="H38" s="22">
        <v>112595</v>
      </c>
      <c r="I38" s="23">
        <f t="shared" si="0"/>
        <v>241826</v>
      </c>
      <c r="J38" s="24">
        <v>769328</v>
      </c>
      <c r="K38" s="25">
        <f t="shared" si="1"/>
        <v>0.31433406817378284</v>
      </c>
      <c r="L38" s="26">
        <v>73000</v>
      </c>
    </row>
    <row r="39" spans="1:12" ht="12.75">
      <c r="A39" s="12" t="s">
        <v>48</v>
      </c>
      <c r="B39" s="20">
        <v>1670</v>
      </c>
      <c r="C39" s="21">
        <v>2466</v>
      </c>
      <c r="D39" s="21">
        <f>44118+77</f>
        <v>44195</v>
      </c>
      <c r="E39" s="21">
        <v>14157</v>
      </c>
      <c r="F39" s="21">
        <v>1311</v>
      </c>
      <c r="G39" s="21">
        <v>1855</v>
      </c>
      <c r="H39" s="22">
        <v>145725</v>
      </c>
      <c r="I39" s="23">
        <f t="shared" si="0"/>
        <v>211379</v>
      </c>
      <c r="J39" s="24">
        <v>650701</v>
      </c>
      <c r="K39" s="25">
        <f t="shared" si="1"/>
        <v>0.3248481253294524</v>
      </c>
      <c r="L39" s="26"/>
    </row>
    <row r="40" spans="1:12" ht="12.75">
      <c r="A40" s="12" t="s">
        <v>49</v>
      </c>
      <c r="B40" s="20"/>
      <c r="C40" s="21"/>
      <c r="D40" s="21"/>
      <c r="E40" s="21"/>
      <c r="F40" s="21"/>
      <c r="G40" s="21"/>
      <c r="H40" s="22"/>
      <c r="I40" s="23">
        <f t="shared" si="0"/>
        <v>0</v>
      </c>
      <c r="J40" s="35">
        <v>24447</v>
      </c>
      <c r="K40" s="25"/>
      <c r="L40" s="26"/>
    </row>
    <row r="41" spans="1:12" ht="12.75">
      <c r="A41" s="12" t="s">
        <v>50</v>
      </c>
      <c r="B41" s="20"/>
      <c r="C41" s="21">
        <v>1159</v>
      </c>
      <c r="D41" s="21">
        <v>25489</v>
      </c>
      <c r="E41" s="21">
        <v>11077</v>
      </c>
      <c r="F41" s="21">
        <v>2753</v>
      </c>
      <c r="G41" s="21"/>
      <c r="H41" s="22">
        <v>135189</v>
      </c>
      <c r="I41" s="23">
        <f t="shared" si="0"/>
        <v>175667</v>
      </c>
      <c r="J41" s="24">
        <v>730000</v>
      </c>
      <c r="K41" s="25">
        <f t="shared" si="1"/>
        <v>0.24063972602739725</v>
      </c>
      <c r="L41" s="26">
        <v>75000</v>
      </c>
    </row>
    <row r="42" spans="1:12" ht="12.75">
      <c r="A42" s="12" t="s">
        <v>51</v>
      </c>
      <c r="B42" s="20">
        <v>1906</v>
      </c>
      <c r="C42" s="21">
        <v>5358</v>
      </c>
      <c r="D42" s="21">
        <v>68597</v>
      </c>
      <c r="E42" s="21">
        <v>32071</v>
      </c>
      <c r="F42" s="21">
        <v>6573</v>
      </c>
      <c r="G42" s="21">
        <v>1457</v>
      </c>
      <c r="H42" s="22">
        <v>210042</v>
      </c>
      <c r="I42" s="23">
        <f t="shared" si="0"/>
        <v>326004</v>
      </c>
      <c r="J42" s="24">
        <v>1476860</v>
      </c>
      <c r="K42" s="25">
        <f t="shared" si="1"/>
        <v>0.22074130249312732</v>
      </c>
      <c r="L42" s="26"/>
    </row>
    <row r="43" spans="1:12" ht="12.75">
      <c r="A43" s="12" t="s">
        <v>52</v>
      </c>
      <c r="B43" s="20">
        <v>380</v>
      </c>
      <c r="C43" s="21">
        <v>5835</v>
      </c>
      <c r="D43" s="21">
        <v>26401</v>
      </c>
      <c r="E43" s="21">
        <v>1807</v>
      </c>
      <c r="F43" s="21">
        <v>363</v>
      </c>
      <c r="G43" s="21">
        <v>4983</v>
      </c>
      <c r="H43" s="22">
        <v>113154</v>
      </c>
      <c r="I43" s="23">
        <f t="shared" si="0"/>
        <v>152923</v>
      </c>
      <c r="J43" s="24">
        <v>486822</v>
      </c>
      <c r="K43" s="25">
        <f t="shared" si="1"/>
        <v>0.3141250806249512</v>
      </c>
      <c r="L43" s="26">
        <v>50247</v>
      </c>
    </row>
    <row r="44" spans="1:12" ht="12.75">
      <c r="A44" s="12" t="s">
        <v>53</v>
      </c>
      <c r="B44" s="20">
        <v>41</v>
      </c>
      <c r="C44" s="21">
        <v>575</v>
      </c>
      <c r="D44" s="21">
        <v>14371</v>
      </c>
      <c r="E44" s="21">
        <v>7675</v>
      </c>
      <c r="F44" s="21">
        <v>73</v>
      </c>
      <c r="G44" s="21">
        <v>876</v>
      </c>
      <c r="H44" s="22">
        <v>53733</v>
      </c>
      <c r="I44" s="23">
        <f t="shared" si="0"/>
        <v>77344</v>
      </c>
      <c r="J44" s="24">
        <v>269327</v>
      </c>
      <c r="K44" s="25">
        <f aca="true" t="shared" si="2" ref="K44:K52">I44/J44</f>
        <v>0.28717506971079765</v>
      </c>
      <c r="L44" s="26">
        <v>3144</v>
      </c>
    </row>
    <row r="45" spans="1:12" ht="12.75">
      <c r="A45" s="12" t="s">
        <v>54</v>
      </c>
      <c r="B45" s="20"/>
      <c r="C45" s="21">
        <v>539</v>
      </c>
      <c r="D45" s="21">
        <v>4485</v>
      </c>
      <c r="E45" s="21">
        <v>6944</v>
      </c>
      <c r="F45" s="47">
        <v>540</v>
      </c>
      <c r="G45" s="48"/>
      <c r="H45" s="22">
        <v>51072</v>
      </c>
      <c r="I45" s="23">
        <f t="shared" si="0"/>
        <v>63580</v>
      </c>
      <c r="J45" s="24">
        <v>161207</v>
      </c>
      <c r="K45" s="25">
        <f t="shared" si="2"/>
        <v>0.39439974690925333</v>
      </c>
      <c r="L45" s="26">
        <v>8665</v>
      </c>
    </row>
    <row r="46" spans="1:12" ht="12.75">
      <c r="A46" s="12" t="s">
        <v>55</v>
      </c>
      <c r="B46" s="20">
        <v>193</v>
      </c>
      <c r="C46" s="21">
        <v>523</v>
      </c>
      <c r="D46" s="21">
        <v>6627</v>
      </c>
      <c r="E46" s="21">
        <v>1192</v>
      </c>
      <c r="F46" s="21">
        <v>714</v>
      </c>
      <c r="G46" s="21">
        <v>643</v>
      </c>
      <c r="H46" s="22">
        <v>111719</v>
      </c>
      <c r="I46" s="23">
        <f t="shared" si="0"/>
        <v>121611</v>
      </c>
      <c r="J46" s="24">
        <v>354594</v>
      </c>
      <c r="K46" s="25">
        <f t="shared" si="2"/>
        <v>0.3429584256924821</v>
      </c>
      <c r="L46" s="26">
        <v>8988</v>
      </c>
    </row>
    <row r="47" spans="1:12" ht="12.75">
      <c r="A47" s="12" t="s">
        <v>56</v>
      </c>
      <c r="B47" s="20">
        <v>282</v>
      </c>
      <c r="C47" s="21">
        <v>1650</v>
      </c>
      <c r="D47" s="21">
        <v>8464</v>
      </c>
      <c r="E47" s="21">
        <v>5095</v>
      </c>
      <c r="F47" s="39">
        <f>548+250</f>
        <v>798</v>
      </c>
      <c r="G47" s="37">
        <f>275+167</f>
        <v>442</v>
      </c>
      <c r="H47" s="22">
        <v>71383</v>
      </c>
      <c r="I47" s="23">
        <f t="shared" si="0"/>
        <v>88114</v>
      </c>
      <c r="J47" s="24">
        <v>211331</v>
      </c>
      <c r="K47" s="25">
        <f t="shared" si="2"/>
        <v>0.41694782119045476</v>
      </c>
      <c r="L47" s="26">
        <v>22668</v>
      </c>
    </row>
    <row r="48" spans="1:12" ht="12.75">
      <c r="A48" s="12" t="s">
        <v>57</v>
      </c>
      <c r="B48" s="20">
        <v>525</v>
      </c>
      <c r="C48" s="21">
        <v>4656</v>
      </c>
      <c r="D48" s="21">
        <v>48601</v>
      </c>
      <c r="E48" s="21">
        <v>10893</v>
      </c>
      <c r="F48" s="21">
        <v>966</v>
      </c>
      <c r="G48" s="21">
        <v>3330</v>
      </c>
      <c r="H48" s="22">
        <v>152132</v>
      </c>
      <c r="I48" s="23">
        <v>227971</v>
      </c>
      <c r="J48" s="24">
        <v>876173</v>
      </c>
      <c r="K48" s="25">
        <f t="shared" si="2"/>
        <v>0.26018948312719065</v>
      </c>
      <c r="L48" s="26">
        <v>87875</v>
      </c>
    </row>
    <row r="49" spans="1:12" ht="12.75">
      <c r="A49" s="12" t="s">
        <v>58</v>
      </c>
      <c r="B49" s="20">
        <v>685</v>
      </c>
      <c r="C49" s="21">
        <v>1238</v>
      </c>
      <c r="D49" s="21">
        <v>10954</v>
      </c>
      <c r="E49" s="21">
        <v>7215</v>
      </c>
      <c r="F49" s="21">
        <v>172</v>
      </c>
      <c r="G49" s="21">
        <f>339+552</f>
        <v>891</v>
      </c>
      <c r="H49" s="22">
        <v>28143</v>
      </c>
      <c r="I49" s="23">
        <v>51908</v>
      </c>
      <c r="J49" s="24">
        <v>137621</v>
      </c>
      <c r="K49" s="25">
        <f t="shared" si="2"/>
        <v>0.3771808081615451</v>
      </c>
      <c r="L49" s="26">
        <v>26081</v>
      </c>
    </row>
    <row r="50" spans="1:12" ht="12.75">
      <c r="A50" s="12" t="s">
        <v>59</v>
      </c>
      <c r="B50" s="20">
        <v>282</v>
      </c>
      <c r="C50" s="21">
        <v>731</v>
      </c>
      <c r="D50" s="21">
        <v>3862</v>
      </c>
      <c r="E50" s="21">
        <v>3570</v>
      </c>
      <c r="F50" s="21">
        <v>345</v>
      </c>
      <c r="G50" s="21">
        <v>117</v>
      </c>
      <c r="H50" s="22">
        <v>31329</v>
      </c>
      <c r="I50" s="23">
        <f t="shared" si="0"/>
        <v>40236</v>
      </c>
      <c r="J50" s="24">
        <v>94739</v>
      </c>
      <c r="K50" s="25">
        <f t="shared" si="2"/>
        <v>0.4247036595277552</v>
      </c>
      <c r="L50" s="26">
        <v>20438</v>
      </c>
    </row>
    <row r="51" spans="1:12" ht="12.75">
      <c r="A51" s="12" t="s">
        <v>60</v>
      </c>
      <c r="B51" s="20"/>
      <c r="C51" s="21"/>
      <c r="D51" s="21"/>
      <c r="E51" s="21">
        <v>2404</v>
      </c>
      <c r="F51" s="21"/>
      <c r="G51" s="21"/>
      <c r="H51" s="22"/>
      <c r="I51" s="23">
        <f t="shared" si="0"/>
        <v>2404</v>
      </c>
      <c r="J51" s="24">
        <v>2404</v>
      </c>
      <c r="K51" s="25">
        <f t="shared" si="2"/>
        <v>1</v>
      </c>
      <c r="L51" s="26">
        <v>1019</v>
      </c>
    </row>
    <row r="52" spans="1:12" ht="12.75">
      <c r="A52" s="12" t="s">
        <v>61</v>
      </c>
      <c r="B52" s="20"/>
      <c r="C52" s="21"/>
      <c r="D52" s="21"/>
      <c r="E52" s="21"/>
      <c r="F52" s="21"/>
      <c r="G52" s="21"/>
      <c r="H52" s="22"/>
      <c r="I52" s="23">
        <v>12849</v>
      </c>
      <c r="J52" s="35">
        <v>27287</v>
      </c>
      <c r="K52" s="25">
        <f t="shared" si="2"/>
        <v>0.4708835709312127</v>
      </c>
      <c r="L52" s="26">
        <v>5858</v>
      </c>
    </row>
    <row r="53" spans="1:12" ht="12.75">
      <c r="A53" s="12" t="s">
        <v>62</v>
      </c>
      <c r="B53" s="20">
        <v>1489</v>
      </c>
      <c r="C53" s="21">
        <v>1666</v>
      </c>
      <c r="D53" s="21">
        <v>9974</v>
      </c>
      <c r="E53" s="21">
        <v>4845</v>
      </c>
      <c r="F53" s="21">
        <v>892</v>
      </c>
      <c r="G53" s="21">
        <v>216</v>
      </c>
      <c r="H53" s="22">
        <v>40106</v>
      </c>
      <c r="I53" s="23">
        <f t="shared" si="0"/>
        <v>59188</v>
      </c>
      <c r="J53" s="24">
        <v>195620</v>
      </c>
      <c r="K53" s="25">
        <f>I53/J53</f>
        <v>0.3025661997750741</v>
      </c>
      <c r="L53" s="26">
        <v>3316</v>
      </c>
    </row>
    <row r="54" spans="1:12" ht="12.75">
      <c r="A54" s="12" t="s">
        <v>63</v>
      </c>
      <c r="B54" s="20">
        <v>2891</v>
      </c>
      <c r="C54" s="21">
        <v>1365</v>
      </c>
      <c r="D54" s="21">
        <v>16950</v>
      </c>
      <c r="E54" s="21">
        <v>14271</v>
      </c>
      <c r="F54" s="47">
        <v>1127</v>
      </c>
      <c r="G54" s="48"/>
      <c r="H54" s="22">
        <v>102707</v>
      </c>
      <c r="I54" s="23">
        <f t="shared" si="0"/>
        <v>139311</v>
      </c>
      <c r="J54" s="24">
        <v>248998</v>
      </c>
      <c r="K54" s="25">
        <f>I54/J54</f>
        <v>0.5594864215776834</v>
      </c>
      <c r="L54" s="26">
        <v>59680</v>
      </c>
    </row>
    <row r="55" spans="1:12" ht="12.75">
      <c r="A55" s="12" t="s">
        <v>64</v>
      </c>
      <c r="B55" s="20">
        <v>60</v>
      </c>
      <c r="C55" s="21">
        <v>362</v>
      </c>
      <c r="D55" s="21">
        <v>1363</v>
      </c>
      <c r="E55" s="21">
        <v>14941</v>
      </c>
      <c r="F55" s="47">
        <v>781</v>
      </c>
      <c r="G55" s="48"/>
      <c r="H55" s="22">
        <v>55264</v>
      </c>
      <c r="I55" s="23">
        <f t="shared" si="0"/>
        <v>72771</v>
      </c>
      <c r="J55" s="24">
        <v>210978</v>
      </c>
      <c r="K55" s="25">
        <f>I55/J55</f>
        <v>0.3449222193783238</v>
      </c>
      <c r="L55" s="26">
        <v>7712</v>
      </c>
    </row>
    <row r="56" spans="1:12" ht="12.75">
      <c r="A56" s="12" t="s">
        <v>65</v>
      </c>
      <c r="B56" s="20"/>
      <c r="C56" s="21"/>
      <c r="D56" s="21"/>
      <c r="E56" s="21"/>
      <c r="F56" s="21"/>
      <c r="G56" s="21"/>
      <c r="H56" s="22">
        <v>8044</v>
      </c>
      <c r="I56" s="23"/>
      <c r="J56" s="35">
        <v>40300</v>
      </c>
      <c r="K56" s="25">
        <f>I56/J56</f>
        <v>0</v>
      </c>
      <c r="L56" s="26"/>
    </row>
    <row r="57" spans="1:12" ht="12.75">
      <c r="A57" s="12" t="s">
        <v>66</v>
      </c>
      <c r="B57" s="20"/>
      <c r="C57" s="21">
        <v>222</v>
      </c>
      <c r="D57" s="21">
        <v>2260</v>
      </c>
      <c r="E57" s="21">
        <v>695</v>
      </c>
      <c r="F57" s="21">
        <v>142</v>
      </c>
      <c r="G57" s="21">
        <v>19</v>
      </c>
      <c r="H57" s="22">
        <v>5869</v>
      </c>
      <c r="I57" s="23">
        <v>9580</v>
      </c>
      <c r="J57" s="24">
        <v>29453</v>
      </c>
      <c r="K57" s="25">
        <f aca="true" t="shared" si="3" ref="K57:K64">I57/J57</f>
        <v>0.32526397990017997</v>
      </c>
      <c r="L57" s="26">
        <v>4850</v>
      </c>
    </row>
    <row r="58" spans="1:12" ht="12.75">
      <c r="A58" s="12" t="s">
        <v>67</v>
      </c>
      <c r="B58" s="20"/>
      <c r="C58" s="21"/>
      <c r="D58" s="21"/>
      <c r="E58" s="21"/>
      <c r="F58" s="21"/>
      <c r="G58" s="21"/>
      <c r="H58" s="22"/>
      <c r="I58" s="23">
        <f t="shared" si="0"/>
        <v>0</v>
      </c>
      <c r="J58" s="35">
        <v>10340</v>
      </c>
      <c r="K58" s="25"/>
      <c r="L58" s="26"/>
    </row>
    <row r="59" spans="1:12" ht="12.75">
      <c r="A59" s="12" t="s">
        <v>68</v>
      </c>
      <c r="B59" s="20">
        <v>428</v>
      </c>
      <c r="C59" s="21">
        <v>467</v>
      </c>
      <c r="D59" s="21">
        <v>4850</v>
      </c>
      <c r="E59" s="21">
        <v>7321</v>
      </c>
      <c r="F59" s="21">
        <v>532</v>
      </c>
      <c r="G59" s="21">
        <v>23</v>
      </c>
      <c r="H59" s="22">
        <v>32592</v>
      </c>
      <c r="I59" s="23">
        <f t="shared" si="0"/>
        <v>46213</v>
      </c>
      <c r="J59" s="24">
        <v>141883</v>
      </c>
      <c r="K59" s="25">
        <f t="shared" si="3"/>
        <v>0.32571203033485335</v>
      </c>
      <c r="L59" s="26">
        <v>18566</v>
      </c>
    </row>
    <row r="60" spans="1:12" ht="12.75">
      <c r="A60" s="12" t="s">
        <v>69</v>
      </c>
      <c r="B60" s="20">
        <v>320</v>
      </c>
      <c r="C60" s="21">
        <v>370</v>
      </c>
      <c r="D60" s="21">
        <v>2282</v>
      </c>
      <c r="E60" s="21">
        <v>4076</v>
      </c>
      <c r="F60" s="47">
        <v>136</v>
      </c>
      <c r="G60" s="48"/>
      <c r="H60" s="22">
        <v>6257</v>
      </c>
      <c r="I60" s="23">
        <f t="shared" si="0"/>
        <v>13441</v>
      </c>
      <c r="J60" s="24">
        <v>33373</v>
      </c>
      <c r="K60" s="25">
        <f t="shared" si="3"/>
        <v>0.402750726635304</v>
      </c>
      <c r="L60" s="26">
        <v>5926</v>
      </c>
    </row>
    <row r="61" spans="1:12" ht="12.75">
      <c r="A61" s="12" t="s">
        <v>70</v>
      </c>
      <c r="B61" s="20">
        <v>635</v>
      </c>
      <c r="C61" s="21">
        <v>1020</v>
      </c>
      <c r="D61" s="21">
        <v>26447</v>
      </c>
      <c r="E61" s="21">
        <v>8812</v>
      </c>
      <c r="F61" s="47">
        <v>1954</v>
      </c>
      <c r="G61" s="48"/>
      <c r="H61" s="22">
        <v>86739</v>
      </c>
      <c r="I61" s="23">
        <f t="shared" si="0"/>
        <v>125607</v>
      </c>
      <c r="J61" s="24">
        <v>397714</v>
      </c>
      <c r="K61" s="25">
        <f t="shared" si="3"/>
        <v>0.3158224251597882</v>
      </c>
      <c r="L61" s="26"/>
    </row>
    <row r="62" spans="1:12" ht="12.75">
      <c r="A62" s="12" t="s">
        <v>71</v>
      </c>
      <c r="B62" s="20"/>
      <c r="C62" s="21"/>
      <c r="D62" s="21">
        <v>6634</v>
      </c>
      <c r="E62" s="21"/>
      <c r="F62" s="47">
        <v>443</v>
      </c>
      <c r="G62" s="48"/>
      <c r="H62" s="22">
        <v>23049</v>
      </c>
      <c r="I62" s="23">
        <v>33255</v>
      </c>
      <c r="J62" s="24">
        <v>91963</v>
      </c>
      <c r="K62" s="25">
        <f t="shared" si="3"/>
        <v>0.3616128225481987</v>
      </c>
      <c r="L62" s="26">
        <v>14545</v>
      </c>
    </row>
    <row r="63" spans="1:12" ht="13.5" thickBot="1">
      <c r="A63" s="13" t="s">
        <v>72</v>
      </c>
      <c r="B63" s="40"/>
      <c r="C63" s="41"/>
      <c r="D63" s="41"/>
      <c r="E63" s="41"/>
      <c r="F63" s="41"/>
      <c r="G63" s="41"/>
      <c r="H63" s="42">
        <v>4712</v>
      </c>
      <c r="I63" s="43"/>
      <c r="J63" s="44">
        <v>26147</v>
      </c>
      <c r="K63" s="45">
        <f t="shared" si="3"/>
        <v>0</v>
      </c>
      <c r="L63" s="46"/>
    </row>
    <row r="64" spans="1:12" ht="14.25" thickBot="1" thickTop="1">
      <c r="A64" s="14" t="s">
        <v>7</v>
      </c>
      <c r="B64" s="16">
        <f>SUM(B6:B63)</f>
        <v>30173</v>
      </c>
      <c r="C64" s="8">
        <f aca="true" t="shared" si="4" ref="C64:H64">SUM(C6:C63)</f>
        <v>61946</v>
      </c>
      <c r="D64" s="8">
        <f t="shared" si="4"/>
        <v>1250598</v>
      </c>
      <c r="E64" s="8">
        <f t="shared" si="4"/>
        <v>326951</v>
      </c>
      <c r="F64" s="8">
        <f>SUM(F6:F63)</f>
        <v>45216</v>
      </c>
      <c r="G64" s="8">
        <f t="shared" si="4"/>
        <v>27224</v>
      </c>
      <c r="H64" s="8">
        <f t="shared" si="4"/>
        <v>2885613</v>
      </c>
      <c r="I64" s="9">
        <f>SUM(I6:I63)</f>
        <v>4575016</v>
      </c>
      <c r="J64" s="10">
        <f>SUM(J6:J63)</f>
        <v>16355326</v>
      </c>
      <c r="K64" s="19">
        <f t="shared" si="3"/>
        <v>0.2797263717030159</v>
      </c>
      <c r="L64" s="18">
        <f>SUM(L6:L63)</f>
        <v>1325266</v>
      </c>
    </row>
    <row r="65" ht="13.5" thickTop="1"/>
    <row r="66" ht="12.75">
      <c r="A66" s="27" t="s">
        <v>76</v>
      </c>
    </row>
  </sheetData>
  <mergeCells count="16">
    <mergeCell ref="F62:G62"/>
    <mergeCell ref="F61:G61"/>
    <mergeCell ref="A1:L1"/>
    <mergeCell ref="A2:L2"/>
    <mergeCell ref="A4:A5"/>
    <mergeCell ref="F4:F5"/>
    <mergeCell ref="G4:G5"/>
    <mergeCell ref="I4:I5"/>
    <mergeCell ref="J4:J5"/>
    <mergeCell ref="F55:G55"/>
    <mergeCell ref="F35:G35"/>
    <mergeCell ref="F60:G60"/>
    <mergeCell ref="F25:G25"/>
    <mergeCell ref="F45:G45"/>
    <mergeCell ref="F54:G54"/>
    <mergeCell ref="F32:G32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&amp;L&amp;8r:Elections/2004/November 2 2004/vote by mail.cht.xls&amp;C&amp;12&amp;P&amp;ROctober 29,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2005-10-17T18:58:44Z</cp:lastPrinted>
  <dcterms:created xsi:type="dcterms:W3CDTF">2004-10-14T22:47:07Z</dcterms:created>
  <dcterms:modified xsi:type="dcterms:W3CDTF">2008-07-22T20:43:08Z</dcterms:modified>
  <cp:category/>
  <cp:version/>
  <cp:contentType/>
  <cp:contentStatus/>
</cp:coreProperties>
</file>